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6" i="5" s="1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42" i="5"/>
  <c r="C36" i="5"/>
  <c r="C25" i="5"/>
  <c r="C16" i="5"/>
  <c r="C6" i="5"/>
  <c r="H14" i="8"/>
  <c r="H12" i="8"/>
  <c r="H10" i="8"/>
  <c r="H8" i="8"/>
  <c r="H6" i="8"/>
  <c r="G16" i="8"/>
  <c r="F16" i="8"/>
  <c r="E16" i="8"/>
  <c r="E14" i="8"/>
  <c r="E12" i="8"/>
  <c r="E10" i="8"/>
  <c r="E8" i="8"/>
  <c r="E6" i="8"/>
  <c r="D16" i="8"/>
  <c r="C16" i="8"/>
  <c r="E6" i="6"/>
  <c r="H6" i="6" s="1"/>
  <c r="E7" i="6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29" i="6"/>
  <c r="H21" i="6"/>
  <c r="H16" i="6"/>
  <c r="H12" i="6"/>
  <c r="H11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G77" i="6"/>
  <c r="F77" i="6"/>
  <c r="D77" i="6"/>
  <c r="E13" i="6"/>
  <c r="H13" i="6" s="1"/>
  <c r="C77" i="6"/>
  <c r="E5" i="6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<sst xmlns="http://schemas.openxmlformats.org/spreadsheetml/2006/main" count="223" uniqueCount="147">
  <si>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</si>
  <si>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</si>
  <si>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</si>
  <si>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</si>
  <si>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</si>
  <si>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</si>
  <si>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</si>
  <si>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</si>
  <si>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</si>
  <si>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</si>
  <si>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</si>
  <si>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</si>
  <si>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</si>
  <si>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</si>
  <si>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</si>
  <si>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</si>
  <si>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</si>
  <si>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</si>
  <si>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</si>
  <si>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</si>
  <si>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</si>
  <si>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</si>
  <si>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</si>
  <si>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</si>
  <si>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</si>
  <si>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</si>
  <si>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</si>
  <si>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</si>
  <si>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</si>
  <si>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</si>
  <si>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</si>
  <si>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</si>
  <si>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</si>
  <si>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</si>
  <si>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</si>
  <si>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</si>
  <si>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</si>
  <si>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</si>
  <si>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</si>
  <si>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</si>
  <si>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</si>
  <si>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</si>
  <si>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</si>
  <si>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</si>
  <si>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</si>
  <si>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</si>
  <si>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</si>
  <si>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</si>
  <si>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</si>
  <si>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</si>
  <si>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</si>
  <si>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</si>
  <si>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</si>
  <si>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</si>
  <si>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</si>
  <si>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</si>
  <si>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</si>
  <si>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</si>
  <si>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</si>
  <si>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</si>
  <si>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</si>
  <si>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</si>
  <si>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</si>
  <si>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</si>
  <si>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</si>
  <si>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</si>
  <si>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</si>
  <si>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</si>
  <si>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</si>
  <si>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</si>
  <si>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</si>
  <si>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</si>
  <si>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</si>
  <si>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</si>
  <si>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</si>
  <si>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</si>
  <si>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</si>
  <si>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</si>
  <si>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</si>
  <si>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</si>
  <si>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</si>
  <si>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</si>
  <si>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</si>
  <si>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</si>
  <si>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</si>
  <si>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</si>
  <si>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</si>
  <si>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</si>
  <si>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</si>
  <si>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</si>
  <si>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</si>
  <si>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</si>
  <si>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</si>
  <si>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</si>
  <si>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</si>
  <si>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</si>
  <si>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</si>
  <si>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</si>
  <si>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</si>
  <si>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</si>
  <si>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</si>
  <si>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</si>
  <si>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</si>
  <si>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</si>
  <si>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</si>
  <si>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</si>
  <si>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</si>
  <si>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</si>
  <si>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</si>
  <si>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</si>
  <si>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</si>
  <si>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</si>
  <si>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</si>
  <si>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</si>
  <si>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</si>
  <si>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</si>
  <si>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</si>
  <si>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</si>
  <si>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</si>
  <si>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</si>
  <si>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</si>
  <si>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</si>
  <si>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</si>
  <si>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</si>
  <si>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</si>
  <si>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</si>
  <si>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</si>
  <si>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</si>
  <si>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</si>
  <si>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</si>
  <si>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</si>
  <si>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</si>
  <si>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</si>
  <si>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</si>
  <si>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</si>
  <si>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</si>
  <si>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</si>
  <si>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</si>
  <si>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</si>
  <si>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</si>
  <si>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</si>
  <si>
    <t>Nombre del ente público
Estado Analítico del Ejercicio del Presupuesto de Egresos
Clasificación por Objeto del Gasto (Capítulo y Concepto)
Del 01 de enero al 30 de JUNIO del 2021</t>
  </si>
  <si>
    <t>Nombre del ente público
Estado Analítico del Ejercicio del Presupuesto de Egresos
Clasificación Económica (por Tipo de Gasto)
Del 01 de enero al 30 de JUNIO del 2021</t>
  </si>
  <si>
    <t>Ente Público
Estado Analítico del Ejercicio del Presupuesto de Egresos
Clasificación Administrativa
Del 01 de enero al 30 de JUNIO del 2021</t>
  </si>
  <si>
    <t>Gobierno (Federal/Estatal/Municipal) de INSTITUTO SALAMANTINO PARA LAS PEROSNAS CON DISCAPACIDAD
Estado Analítico del Ejercicio del Presupuesto de Egresos
Clasificación Administrativa
Del 01 de enero al 30 de JUNIO del 2021</t>
  </si>
  <si>
    <t>Sector Paraestatal del Gobierno (Federal/Estatal/Municipal) de INSTITUTO SALAMANTINO PARA LAS PEROSNAS CON DISCAPACIDAD
Estado Analítico del Ejercicio del Presupuesto de Egresos
Clasificación Administrativa
Del 01 de enero al 30 de JUNIO del 2021</t>
  </si>
  <si>
    <t>Nombre del Ente Público
Estado Analítico del Ejercicio del Presupuesto de Egresos
Clasificación Funcional (Finalidad y Función)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</si>
</sst>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37" workbookViewId="0">
      <selection activeCell="J73" sqref="J7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61</v>
      </c>
      <c r="B2" s="62"/>
      <c r="C2" s="56" t="s">
        <v>67</v>
      </c>
      <c r="D2" s="57"/>
      <c r="E2" s="57"/>
      <c r="F2" s="57"/>
      <c r="G2" s="58"/>
      <c r="H2" s="59" t="s">
        <v>66</v>
      </c>
    </row>
    <row r="3" spans="1:8" ht="24.95" customHeight="1" x14ac:dyDescent="0.2">
      <c r="A3" s="63"/>
      <c r="B3" s="6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8" t="s">
        <v>68</v>
      </c>
      <c r="B5" s="7"/>
      <c r="C5" s="14">
        <f>SUM(C6:C12)</f>
        <v>4726138</v>
      </c>
      <c r="D5" s="14">
        <f>SUM(D6:D12)</f>
        <v>0</v>
      </c>
      <c r="E5" s="14">
        <f>C5+D5</f>
        <v>4726138</v>
      </c>
      <c r="F5" s="14">
        <f>SUM(F6:F12)</f>
        <v>1982817.24</v>
      </c>
      <c r="G5" s="14">
        <f>SUM(G6:G12)</f>
        <v>1982817.24</v>
      </c>
      <c r="H5" s="14">
        <f>E5-F5</f>
        <v>2743320.76</v>
      </c>
    </row>
    <row r="6" spans="1:8" x14ac:dyDescent="0.2">
      <c r="A6" s="49">
        <v>1100</v>
      </c>
      <c r="B6" s="11" t="s">
        <v>77</v>
      </c>
      <c r="C6" s="15">
        <v>3266657.09</v>
      </c>
      <c r="D6" s="15">
        <v>-65932.62</v>
      </c>
      <c r="E6" s="15">
        <f t="shared" ref="E6:E69" si="0">C6+D6</f>
        <v>3200724.4699999997</v>
      </c>
      <c r="F6" s="15">
        <v>1440940.53</v>
      </c>
      <c r="G6" s="15">
        <v>1440940.53</v>
      </c>
      <c r="H6" s="15">
        <f t="shared" ref="H6:H69" si="1">E6-F6</f>
        <v>1759783.9399999997</v>
      </c>
    </row>
    <row r="7" spans="1:8" x14ac:dyDescent="0.2">
      <c r="A7" s="49">
        <v>1200</v>
      </c>
      <c r="B7" s="11" t="s">
        <v>78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79</v>
      </c>
      <c r="C8" s="15">
        <v>469350.11</v>
      </c>
      <c r="D8" s="15">
        <v>7247.92</v>
      </c>
      <c r="E8" s="15">
        <f t="shared" si="0"/>
        <v>476598.02999999997</v>
      </c>
      <c r="F8" s="15">
        <v>64350.21</v>
      </c>
      <c r="G8" s="15">
        <v>64350.21</v>
      </c>
      <c r="H8" s="15">
        <f t="shared" si="1"/>
        <v>412247.81999999995</v>
      </c>
    </row>
    <row r="9" spans="1:8" x14ac:dyDescent="0.2">
      <c r="A9" s="49">
        <v>1400</v>
      </c>
      <c r="B9" s="11" t="s">
        <v>35</v>
      </c>
      <c r="C9" s="15">
        <v>263203.5</v>
      </c>
      <c r="D9" s="15">
        <v>0</v>
      </c>
      <c r="E9" s="15">
        <f t="shared" si="0"/>
        <v>263203.5</v>
      </c>
      <c r="F9" s="15">
        <v>0</v>
      </c>
      <c r="G9" s="15">
        <v>0</v>
      </c>
      <c r="H9" s="15">
        <f t="shared" si="1"/>
        <v>263203.5</v>
      </c>
    </row>
    <row r="10" spans="1:8" x14ac:dyDescent="0.2">
      <c r="A10" s="49">
        <v>1500</v>
      </c>
      <c r="B10" s="11" t="s">
        <v>80</v>
      </c>
      <c r="C10" s="15">
        <v>726927.3</v>
      </c>
      <c r="D10" s="15">
        <v>58684.7</v>
      </c>
      <c r="E10" s="15">
        <f t="shared" si="0"/>
        <v>785612</v>
      </c>
      <c r="F10" s="15">
        <v>477526.5</v>
      </c>
      <c r="G10" s="15">
        <v>477526.5</v>
      </c>
      <c r="H10" s="15">
        <f t="shared" si="1"/>
        <v>308085.5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81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69</v>
      </c>
      <c r="B13" s="7"/>
      <c r="C13" s="15">
        <f>SUM(C14:C22)</f>
        <v>340300</v>
      </c>
      <c r="D13" s="15">
        <f>SUM(D14:D22)</f>
        <v>70980.739999999991</v>
      </c>
      <c r="E13" s="15">
        <f t="shared" si="0"/>
        <v>411280.74</v>
      </c>
      <c r="F13" s="15">
        <f>SUM(F14:F22)</f>
        <v>188544.96</v>
      </c>
      <c r="G13" s="15">
        <f>SUM(G14:G22)</f>
        <v>179801.77</v>
      </c>
      <c r="H13" s="15">
        <f t="shared" si="1"/>
        <v>222735.78</v>
      </c>
    </row>
    <row r="14" spans="1:8" x14ac:dyDescent="0.2">
      <c r="A14" s="49">
        <v>2100</v>
      </c>
      <c r="B14" s="11" t="s">
        <v>82</v>
      </c>
      <c r="C14" s="15">
        <v>98300</v>
      </c>
      <c r="D14" s="15">
        <v>-10989.44</v>
      </c>
      <c r="E14" s="15">
        <f t="shared" si="0"/>
        <v>87310.56</v>
      </c>
      <c r="F14" s="15">
        <v>30492.6</v>
      </c>
      <c r="G14" s="15">
        <v>27931.37</v>
      </c>
      <c r="H14" s="15">
        <f t="shared" si="1"/>
        <v>56817.96</v>
      </c>
    </row>
    <row r="15" spans="1:8" x14ac:dyDescent="0.2">
      <c r="A15" s="49">
        <v>2200</v>
      </c>
      <c r="B15" s="11" t="s">
        <v>83</v>
      </c>
      <c r="C15" s="15">
        <v>2000</v>
      </c>
      <c r="D15" s="15">
        <v>0</v>
      </c>
      <c r="E15" s="15">
        <f t="shared" si="0"/>
        <v>2000</v>
      </c>
      <c r="F15" s="15">
        <v>776</v>
      </c>
      <c r="G15" s="15">
        <v>542</v>
      </c>
      <c r="H15" s="15">
        <f t="shared" si="1"/>
        <v>1224</v>
      </c>
    </row>
    <row r="16" spans="1:8" x14ac:dyDescent="0.2">
      <c r="A16" s="49">
        <v>2300</v>
      </c>
      <c r="B16" s="11" t="s">
        <v>84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85</v>
      </c>
      <c r="C17" s="15">
        <v>48000</v>
      </c>
      <c r="D17" s="15">
        <v>78711.179999999993</v>
      </c>
      <c r="E17" s="15">
        <f t="shared" si="0"/>
        <v>126711.18</v>
      </c>
      <c r="F17" s="15">
        <v>95625.67</v>
      </c>
      <c r="G17" s="15">
        <v>95625.67</v>
      </c>
      <c r="H17" s="15">
        <f t="shared" si="1"/>
        <v>31085.509999999995</v>
      </c>
    </row>
    <row r="18" spans="1:8" x14ac:dyDescent="0.2">
      <c r="A18" s="49">
        <v>2500</v>
      </c>
      <c r="B18" s="11" t="s">
        <v>86</v>
      </c>
      <c r="C18" s="15">
        <v>32000</v>
      </c>
      <c r="D18" s="15">
        <v>3259</v>
      </c>
      <c r="E18" s="15">
        <f t="shared" si="0"/>
        <v>35259</v>
      </c>
      <c r="F18" s="15">
        <v>13032.84</v>
      </c>
      <c r="G18" s="15">
        <v>13032.84</v>
      </c>
      <c r="H18" s="15">
        <f t="shared" si="1"/>
        <v>22226.16</v>
      </c>
    </row>
    <row r="19" spans="1:8" x14ac:dyDescent="0.2">
      <c r="A19" s="49">
        <v>2600</v>
      </c>
      <c r="B19" s="11" t="s">
        <v>87</v>
      </c>
      <c r="C19" s="15">
        <v>100000</v>
      </c>
      <c r="D19" s="15">
        <v>0</v>
      </c>
      <c r="E19" s="15">
        <f t="shared" si="0"/>
        <v>100000</v>
      </c>
      <c r="F19" s="15">
        <v>36029.449999999997</v>
      </c>
      <c r="G19" s="15">
        <v>30081.49</v>
      </c>
      <c r="H19" s="15">
        <f t="shared" si="1"/>
        <v>63970.55</v>
      </c>
    </row>
    <row r="20" spans="1:8" x14ac:dyDescent="0.2">
      <c r="A20" s="49">
        <v>2700</v>
      </c>
      <c r="B20" s="11" t="s">
        <v>88</v>
      </c>
      <c r="C20" s="15">
        <v>10000</v>
      </c>
      <c r="D20" s="15">
        <v>0</v>
      </c>
      <c r="E20" s="15">
        <f t="shared" si="0"/>
        <v>10000</v>
      </c>
      <c r="F20" s="15">
        <v>390</v>
      </c>
      <c r="G20" s="15">
        <v>390</v>
      </c>
      <c r="H20" s="15">
        <f t="shared" si="1"/>
        <v>9610</v>
      </c>
    </row>
    <row r="21" spans="1:8" x14ac:dyDescent="0.2">
      <c r="A21" s="49">
        <v>2800</v>
      </c>
      <c r="B21" s="11" t="s">
        <v>89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90</v>
      </c>
      <c r="C22" s="15">
        <v>50000</v>
      </c>
      <c r="D22" s="15">
        <v>0</v>
      </c>
      <c r="E22" s="15">
        <f t="shared" si="0"/>
        <v>50000</v>
      </c>
      <c r="F22" s="15">
        <v>12198.4</v>
      </c>
      <c r="G22" s="15">
        <v>12198.4</v>
      </c>
      <c r="H22" s="15">
        <f t="shared" si="1"/>
        <v>37801.599999999999</v>
      </c>
    </row>
    <row r="23" spans="1:8" x14ac:dyDescent="0.2">
      <c r="A23" s="48" t="s">
        <v>70</v>
      </c>
      <c r="B23" s="7"/>
      <c r="C23" s="15">
        <f>SUM(C24:C32)</f>
        <v>368200</v>
      </c>
      <c r="D23" s="15">
        <f>SUM(D24:D32)</f>
        <v>151032.44</v>
      </c>
      <c r="E23" s="15">
        <f t="shared" si="0"/>
        <v>519232.44</v>
      </c>
      <c r="F23" s="15">
        <f>SUM(F24:F32)</f>
        <v>232246.25999999998</v>
      </c>
      <c r="G23" s="15">
        <f>SUM(G24:G32)</f>
        <v>103746.87</v>
      </c>
      <c r="H23" s="15">
        <f t="shared" si="1"/>
        <v>286986.18000000005</v>
      </c>
    </row>
    <row r="24" spans="1:8" x14ac:dyDescent="0.2">
      <c r="A24" s="49">
        <v>3100</v>
      </c>
      <c r="B24" s="11" t="s">
        <v>91</v>
      </c>
      <c r="C24" s="15">
        <v>41500</v>
      </c>
      <c r="D24" s="15">
        <v>4898.92</v>
      </c>
      <c r="E24" s="15">
        <f t="shared" si="0"/>
        <v>46398.92</v>
      </c>
      <c r="F24" s="15">
        <v>5494.01</v>
      </c>
      <c r="G24" s="15">
        <v>5494.01</v>
      </c>
      <c r="H24" s="15">
        <f t="shared" si="1"/>
        <v>40904.909999999996</v>
      </c>
    </row>
    <row r="25" spans="1:8" x14ac:dyDescent="0.2">
      <c r="A25" s="49">
        <v>3200</v>
      </c>
      <c r="B25" s="11" t="s">
        <v>92</v>
      </c>
      <c r="C25" s="15">
        <v>0</v>
      </c>
      <c r="D25" s="15">
        <v>4588.6000000000004</v>
      </c>
      <c r="E25" s="15">
        <f t="shared" si="0"/>
        <v>4588.6000000000004</v>
      </c>
      <c r="F25" s="15">
        <v>4588.6000000000004</v>
      </c>
      <c r="G25" s="15">
        <v>4588.6000000000004</v>
      </c>
      <c r="H25" s="15">
        <f t="shared" si="1"/>
        <v>0</v>
      </c>
    </row>
    <row r="26" spans="1:8" x14ac:dyDescent="0.2">
      <c r="A26" s="49">
        <v>3300</v>
      </c>
      <c r="B26" s="11" t="s">
        <v>93</v>
      </c>
      <c r="C26" s="15">
        <v>65000</v>
      </c>
      <c r="D26" s="15">
        <v>954.16</v>
      </c>
      <c r="E26" s="15">
        <f t="shared" si="0"/>
        <v>65954.16</v>
      </c>
      <c r="F26" s="15">
        <v>26966.400000000001</v>
      </c>
      <c r="G26" s="15">
        <v>24496.76</v>
      </c>
      <c r="H26" s="15">
        <f t="shared" si="1"/>
        <v>38987.760000000002</v>
      </c>
    </row>
    <row r="27" spans="1:8" x14ac:dyDescent="0.2">
      <c r="A27" s="49">
        <v>3400</v>
      </c>
      <c r="B27" s="11" t="s">
        <v>94</v>
      </c>
      <c r="C27" s="15">
        <v>62000</v>
      </c>
      <c r="D27" s="15">
        <v>0</v>
      </c>
      <c r="E27" s="15">
        <f t="shared" si="0"/>
        <v>62000</v>
      </c>
      <c r="F27" s="15">
        <v>5339.29</v>
      </c>
      <c r="G27" s="15">
        <v>4398.6400000000003</v>
      </c>
      <c r="H27" s="15">
        <f t="shared" si="1"/>
        <v>56660.71</v>
      </c>
    </row>
    <row r="28" spans="1:8" x14ac:dyDescent="0.2">
      <c r="A28" s="49">
        <v>3500</v>
      </c>
      <c r="B28" s="11" t="s">
        <v>95</v>
      </c>
      <c r="C28" s="15">
        <v>88000</v>
      </c>
      <c r="D28" s="15">
        <v>195578.44</v>
      </c>
      <c r="E28" s="15">
        <f t="shared" si="0"/>
        <v>283578.44</v>
      </c>
      <c r="F28" s="15">
        <v>181982.06</v>
      </c>
      <c r="G28" s="15">
        <v>57362.76</v>
      </c>
      <c r="H28" s="15">
        <f t="shared" si="1"/>
        <v>101596.38</v>
      </c>
    </row>
    <row r="29" spans="1:8" x14ac:dyDescent="0.2">
      <c r="A29" s="49">
        <v>3600</v>
      </c>
      <c r="B29" s="11" t="s">
        <v>96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97</v>
      </c>
      <c r="C30" s="15">
        <v>9500</v>
      </c>
      <c r="D30" s="15">
        <v>0</v>
      </c>
      <c r="E30" s="15">
        <f t="shared" si="0"/>
        <v>9500</v>
      </c>
      <c r="F30" s="15">
        <v>0</v>
      </c>
      <c r="G30" s="15">
        <v>0</v>
      </c>
      <c r="H30" s="15">
        <f t="shared" si="1"/>
        <v>9500</v>
      </c>
    </row>
    <row r="31" spans="1:8" x14ac:dyDescent="0.2">
      <c r="A31" s="49">
        <v>3800</v>
      </c>
      <c r="B31" s="11" t="s">
        <v>98</v>
      </c>
      <c r="C31" s="15">
        <v>102200</v>
      </c>
      <c r="D31" s="15">
        <v>-54987.68</v>
      </c>
      <c r="E31" s="15">
        <f t="shared" si="0"/>
        <v>47212.32</v>
      </c>
      <c r="F31" s="15">
        <v>7875.9</v>
      </c>
      <c r="G31" s="15">
        <v>7406.1</v>
      </c>
      <c r="H31" s="15">
        <f t="shared" si="1"/>
        <v>39336.42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71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99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100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101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102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103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104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105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72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106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107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108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109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110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111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112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113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114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73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115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116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117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74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118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119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120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121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122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123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124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75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76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125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126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127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128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129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130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131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60</v>
      </c>
      <c r="C77" s="17">
        <f t="shared" ref="C77:H77" si="4">SUM(C5+C13+C23+C33+C43+C53+C57+C65+C69)</f>
        <v>5434638</v>
      </c>
      <c r="D77" s="17">
        <f t="shared" si="4"/>
        <v>222013.18</v>
      </c>
      <c r="E77" s="17">
        <f t="shared" si="4"/>
        <v>5656651.1800000006</v>
      </c>
      <c r="F77" s="17">
        <f t="shared" si="4"/>
        <v>2403608.46</v>
      </c>
      <c r="G77" s="17">
        <f t="shared" si="4"/>
        <v>2266365.88</v>
      </c>
      <c r="H77" s="17">
        <f t="shared" si="4"/>
        <v>3253042.7199999997</v>
      </c>
    </row>
    <row r="81" spans="2:3" x14ac:dyDescent="0.2">
      <c r="B81" s="52" t="s">
        <v>135</v>
      </c>
      <c r="C81" s="53" t="s">
        <v>136</v>
      </c>
    </row>
    <row r="82" spans="2:3" x14ac:dyDescent="0.2">
      <c r="B82" s="54"/>
      <c r="C82" s="55"/>
    </row>
    <row r="83" spans="2:3" x14ac:dyDescent="0.2">
      <c r="B83" s="54"/>
      <c r="C83" s="55"/>
    </row>
    <row r="84" spans="2:3" x14ac:dyDescent="0.2">
      <c r="B84" s="52" t="s">
        <v>137</v>
      </c>
      <c r="C84" s="53" t="s">
        <v>138</v>
      </c>
    </row>
    <row r="85" spans="2:3" ht="33.75" customHeight="1" x14ac:dyDescent="0.2">
      <c r="B85" s="52" t="s">
        <v>139</v>
      </c>
      <c r="C85" s="53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B25" sqref="A1:H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61</v>
      </c>
      <c r="B2" s="62"/>
      <c r="C2" s="56" t="s">
        <v>67</v>
      </c>
      <c r="D2" s="57"/>
      <c r="E2" s="57"/>
      <c r="F2" s="57"/>
      <c r="G2" s="58"/>
      <c r="H2" s="59" t="s">
        <v>66</v>
      </c>
    </row>
    <row r="3" spans="1:8" ht="24.95" customHeight="1" x14ac:dyDescent="0.2">
      <c r="A3" s="63"/>
      <c r="B3" s="6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0</v>
      </c>
      <c r="D6" s="50">
        <v>0</v>
      </c>
      <c r="E6" s="50">
        <f>C6+D6</f>
        <v>0</v>
      </c>
      <c r="F6" s="50">
        <v>0</v>
      </c>
      <c r="G6" s="50">
        <v>0</v>
      </c>
      <c r="H6" s="50">
        <f>E6-F6</f>
        <v>0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60</v>
      </c>
      <c r="C16" s="17">
        <f>SUM(C6+C8+C10+C12+C14)</f>
        <v>0</v>
      </c>
      <c r="D16" s="17">
        <f>SUM(D6+D8+D10+D12+D14)</f>
        <v>0</v>
      </c>
      <c r="E16" s="17">
        <f>SUM(E6+E8+E10+E12+E14)</f>
        <v>0</v>
      </c>
      <c r="F16" s="17">
        <f t="shared" ref="F16:H16" si="0">SUM(F6+F8+F10+F12+F14)</f>
        <v>0</v>
      </c>
      <c r="G16" s="17">
        <f t="shared" si="0"/>
        <v>0</v>
      </c>
      <c r="H16" s="17">
        <f t="shared" si="0"/>
        <v>0</v>
      </c>
    </row>
    <row r="19" spans="2:3" x14ac:dyDescent="0.2">
      <c r="B19" s="52" t="s">
        <v>135</v>
      </c>
      <c r="C19" s="53" t="s">
        <v>136</v>
      </c>
    </row>
    <row r="20" spans="2:3" x14ac:dyDescent="0.2">
      <c r="B20" s="54"/>
      <c r="C20" s="55"/>
    </row>
    <row r="21" spans="2:3" x14ac:dyDescent="0.2">
      <c r="B21" s="54"/>
      <c r="C21" s="55"/>
    </row>
    <row r="22" spans="2:3" x14ac:dyDescent="0.2">
      <c r="B22" s="52" t="s">
        <v>137</v>
      </c>
      <c r="C22" s="53" t="s">
        <v>138</v>
      </c>
    </row>
    <row r="23" spans="2:3" x14ac:dyDescent="0.2">
      <c r="B23" s="52" t="s">
        <v>139</v>
      </c>
      <c r="C23" s="53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workbookViewId="0">
      <selection activeCell="A59" sqref="A1:H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61</v>
      </c>
      <c r="B3" s="62"/>
      <c r="C3" s="56" t="s">
        <v>67</v>
      </c>
      <c r="D3" s="57"/>
      <c r="E3" s="57"/>
      <c r="F3" s="57"/>
      <c r="G3" s="58"/>
      <c r="H3" s="59" t="s">
        <v>66</v>
      </c>
    </row>
    <row r="4" spans="1:8" ht="24.95" customHeight="1" x14ac:dyDescent="0.2">
      <c r="A4" s="63"/>
      <c r="B4" s="64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4" t="s">
        <v>54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55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56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57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58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59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60</v>
      </c>
      <c r="C16" s="23">
        <f t="shared" ref="C16:H16" si="2">SUM(C7:C15)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</row>
    <row r="19" spans="1:8" ht="45" customHeight="1" x14ac:dyDescent="0.2">
      <c r="A19" s="56" t="s">
        <v>144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61</v>
      </c>
      <c r="B21" s="62"/>
      <c r="C21" s="56" t="s">
        <v>67</v>
      </c>
      <c r="D21" s="57"/>
      <c r="E21" s="57"/>
      <c r="F21" s="57"/>
      <c r="G21" s="58"/>
      <c r="H21" s="59" t="s">
        <v>66</v>
      </c>
    </row>
    <row r="22" spans="1:8" ht="22.5" x14ac:dyDescent="0.2">
      <c r="A22" s="63"/>
      <c r="B22" s="64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60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6" t="s">
        <v>145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61</v>
      </c>
      <c r="B34" s="62"/>
      <c r="C34" s="56" t="s">
        <v>67</v>
      </c>
      <c r="D34" s="57"/>
      <c r="E34" s="57"/>
      <c r="F34" s="57"/>
      <c r="G34" s="58"/>
      <c r="H34" s="59" t="s">
        <v>66</v>
      </c>
    </row>
    <row r="35" spans="1:8" ht="22.5" x14ac:dyDescent="0.2">
      <c r="A35" s="63"/>
      <c r="B35" s="64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60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52" t="s">
        <v>135</v>
      </c>
      <c r="C54" s="53" t="s">
        <v>136</v>
      </c>
    </row>
    <row r="55" spans="1:8" x14ac:dyDescent="0.2">
      <c r="B55" s="54"/>
      <c r="C55" s="55"/>
    </row>
    <row r="56" spans="1:8" x14ac:dyDescent="0.2">
      <c r="B56" s="54"/>
      <c r="C56" s="55"/>
    </row>
    <row r="57" spans="1:8" x14ac:dyDescent="0.2">
      <c r="B57" s="52" t="s">
        <v>137</v>
      </c>
      <c r="C57" s="53" t="s">
        <v>138</v>
      </c>
    </row>
    <row r="58" spans="1:8" x14ac:dyDescent="0.2">
      <c r="B58" s="52" t="s">
        <v>139</v>
      </c>
      <c r="C58" s="53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I51" sqref="I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61</v>
      </c>
      <c r="B2" s="62"/>
      <c r="C2" s="56" t="s">
        <v>67</v>
      </c>
      <c r="D2" s="57"/>
      <c r="E2" s="57"/>
      <c r="F2" s="57"/>
      <c r="G2" s="58"/>
      <c r="H2" s="59" t="s">
        <v>66</v>
      </c>
    </row>
    <row r="3" spans="1:8" ht="24.95" customHeight="1" x14ac:dyDescent="0.2">
      <c r="A3" s="63"/>
      <c r="B3" s="6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60</v>
      </c>
      <c r="C42" s="23">
        <f t="shared" ref="C42:H42" si="12">SUM(C36+C25+C16+C6)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52" t="s">
        <v>135</v>
      </c>
      <c r="C45" s="53" t="s">
        <v>136</v>
      </c>
      <c r="D45" s="37"/>
      <c r="E45" s="37"/>
      <c r="F45" s="37"/>
      <c r="G45" s="37"/>
      <c r="H45" s="37"/>
    </row>
    <row r="46" spans="1:8" x14ac:dyDescent="0.2">
      <c r="B46" s="54"/>
      <c r="C46" s="55"/>
    </row>
    <row r="47" spans="1:8" x14ac:dyDescent="0.2">
      <c r="B47" s="54"/>
      <c r="C47" s="55"/>
    </row>
    <row r="48" spans="1:8" x14ac:dyDescent="0.2">
      <c r="B48" s="52" t="s">
        <v>137</v>
      </c>
      <c r="C48" s="53" t="s">
        <v>138</v>
      </c>
    </row>
    <row r="49" spans="2:3" x14ac:dyDescent="0.2">
      <c r="B49" s="52" t="s">
        <v>139</v>
      </c>
      <c r="C49" s="53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INSADIS2</cp:lastModifiedBy>
  <cp:lastPrinted>2021-07-14T14:59:52Z</cp:lastPrinted>
  <dcterms:created xsi:type="dcterms:W3CDTF">2014-02-10T03:37:14Z</dcterms:created>
  <dcterms:modified xsi:type="dcterms:W3CDTF">2021-07-14T15:02:06Z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